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GAS'!$C$3:$IS$81</definedName>
  </definedNames>
  <calcPr fullCalcOnLoad="1"/>
</workbook>
</file>

<file path=xl/sharedStrings.xml><?xml version="1.0" encoding="utf-8"?>
<sst xmlns="http://schemas.openxmlformats.org/spreadsheetml/2006/main" count="303" uniqueCount="86">
  <si>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</si>
  <si>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</si>
  <si>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</si>
  <si>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</si>
  <si>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</si>
  <si>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</si>
  <si>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</si>
  <si>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</si>
  <si>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</si>
  <si>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</si>
  <si>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</si>
  <si>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</si>
  <si>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</si>
  <si>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</si>
  <si>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</si>
  <si>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</si>
  <si>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</si>
  <si>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</si>
  <si>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</si>
  <si>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</si>
  <si>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</si>
  <si>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</si>
  <si>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</si>
  <si>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</si>
  <si>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</si>
  <si>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</si>
  <si>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</si>
  <si>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</si>
  <si>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</si>
  <si>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</si>
  <si>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</si>
  <si>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</si>
  <si>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</si>
  <si>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</si>
  <si>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</si>
  <si>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</si>
  <si>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</si>
  <si>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</si>
  <si>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</si>
  <si>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</si>
  <si>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</si>
  <si>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</si>
  <si>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</si>
  <si>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</si>
  <si>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</si>
  <si>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</si>
  <si>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</si>
  <si>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</si>
  <si>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</si>
  <si>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</si>
  <si>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</si>
  <si>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</si>
  <si>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</si>
  <si>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</si>
  <si>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</si>
  <si>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</si>
  <si>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</si>
  <si>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</si>
  <si>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</si>
  <si>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</si>
  <si>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</si>
  <si>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</si>
  <si>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</si>
  <si>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</si>
  <si>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</si>
  <si>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</si>
  <si>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</si>
  <si>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</si>
  <si>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</si>
  <si>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</si>
  <si>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</si>
  <si>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</si>
  <si>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</si>
  <si>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</si>
  <si>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</si>
  <si>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</si>
  <si>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</si>
  <si>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</si>
  <si>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</si>
  <si>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</si>
  <si>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</si>
  <si>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</si>
  <si>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</si>
  <si>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</si>
  <si>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 xml:space="preserve">DIFERENCIA ENE 20- DIC 19 </t>
  </si>
  <si>
    <t>ENERO 2020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</si>
</sst>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 horizontal="left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4479706"/>
        <c:axId val="17258291"/>
      </c:areaChart>
      <c:catAx>
        <c:axId val="1447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8291"/>
        <c:crosses val="autoZero"/>
        <c:auto val="1"/>
        <c:lblOffset val="100"/>
        <c:tickLblSkip val="1"/>
        <c:noMultiLvlLbl val="0"/>
      </c:catAx>
      <c:valAx>
        <c:axId val="17258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797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4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6925"/>
          <c:w val="0.9555"/>
          <c:h val="0.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GAS'!$IF$1:$IR$1</c:f>
              <c:strCache/>
            </c:strRef>
          </c:cat>
          <c:val>
            <c:numRef>
              <c:f>' GAS'!$IF$33:$IR$33</c:f>
              <c:numCache/>
            </c:numRef>
          </c:val>
          <c:shape val="cylinder"/>
        </c:ser>
        <c:shape val="cylinder"/>
        <c:axId val="30728392"/>
        <c:axId val="18708137"/>
      </c:bar3DChart>
      <c:dateAx>
        <c:axId val="30728392"/>
        <c:scaling>
          <c:orientation val="minMax"/>
          <c:max val="43831"/>
          <c:min val="4346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70813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8708137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3"/>
              <c:y val="-0.4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0728392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480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239</xdr:col>
      <xdr:colOff>1019175</xdr:colOff>
      <xdr:row>34</xdr:row>
      <xdr:rowOff>38100</xdr:rowOff>
    </xdr:from>
    <xdr:to>
      <xdr:col>249</xdr:col>
      <xdr:colOff>1200150</xdr:colOff>
      <xdr:row>74</xdr:row>
      <xdr:rowOff>66675</xdr:rowOff>
    </xdr:to>
    <xdr:graphicFrame>
      <xdr:nvGraphicFramePr>
        <xdr:cNvPr id="5" name="3 Gráfico"/>
        <xdr:cNvGraphicFramePr/>
      </xdr:nvGraphicFramePr>
      <xdr:xfrm>
        <a:off x="3371850" y="7096125"/>
        <a:ext cx="12944475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tabSelected="1" view="pageBreakPreview" zoomScale="70" zoomScaleNormal="60" zoomScaleSheetLayoutView="70" zoomScalePageLayoutView="0" workbookViewId="0" topLeftCell="C1">
      <pane xSplit="223" ySplit="9" topLeftCell="IE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R37" sqref="IR37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52" width="19.140625" style="1" customWidth="1"/>
    <col min="253" max="253" width="16.57421875" style="1" customWidth="1"/>
    <col min="254" max="16384" width="11.57421875" style="1" customWidth="1"/>
  </cols>
  <sheetData>
    <row r="1" spans="1:252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</row>
    <row r="3" spans="1:253" ht="20.25" customHeight="1">
      <c r="A3" s="39" t="s">
        <v>35</v>
      </c>
      <c r="B3" s="39"/>
      <c r="C3" s="99" t="s">
        <v>76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s="11" customFormat="1" ht="20.25" customHeight="1">
      <c r="A4" s="40" t="s">
        <v>74</v>
      </c>
      <c r="B4" s="40"/>
      <c r="C4" s="100" t="s">
        <v>85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</row>
    <row r="5" spans="1:253" s="11" customFormat="1" ht="23.25" customHeight="1">
      <c r="A5" s="39" t="s">
        <v>27</v>
      </c>
      <c r="B5" s="39"/>
      <c r="C5" s="99" t="s">
        <v>78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2" s="11" customFormat="1" ht="27" customHeight="1" thickBot="1">
      <c r="C8" s="103"/>
      <c r="D8" s="104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2">
        <v>2014</v>
      </c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>
        <v>2015</v>
      </c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5">
        <v>2016</v>
      </c>
      <c r="HG8" s="106"/>
      <c r="HH8" s="107">
        <v>2017</v>
      </c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8">
        <v>2018</v>
      </c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10"/>
      <c r="IF8" s="96">
        <v>2019</v>
      </c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8"/>
      <c r="IR8" s="83">
        <v>2020</v>
      </c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84</v>
      </c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f>+IR10-IQ10</f>
        <v>-620.3224999999998</v>
      </c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f>+IR11-IQ11</f>
        <v>671.8140000000001</v>
      </c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0" ref="IA12:ID14">+HZ12-HY12</f>
        <v>0</v>
      </c>
      <c r="IB12" s="22">
        <f t="shared" si="0"/>
        <v>0</v>
      </c>
      <c r="IC12" s="22">
        <f t="shared" si="0"/>
        <v>0</v>
      </c>
      <c r="ID12" s="22">
        <f t="shared" si="0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>
        <f>+IR12-IQ12</f>
        <v>0</v>
      </c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0"/>
        <v>0</v>
      </c>
      <c r="IB13" s="22">
        <f t="shared" si="0"/>
        <v>0</v>
      </c>
      <c r="IC13" s="22">
        <f t="shared" si="0"/>
        <v>0</v>
      </c>
      <c r="ID13" s="22">
        <f t="shared" si="0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>
        <f>+IR13-IQ13</f>
        <v>0</v>
      </c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0"/>
        <v>0</v>
      </c>
      <c r="IB14" s="22">
        <f t="shared" si="0"/>
        <v>0</v>
      </c>
      <c r="IC14" s="22">
        <f t="shared" si="0"/>
        <v>0</v>
      </c>
      <c r="ID14" s="22">
        <f t="shared" si="0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>
        <f>+IR14-IQ14</f>
        <v>0</v>
      </c>
      <c r="IT14" s="7"/>
      <c r="IU14" s="7"/>
      <c r="IV14" s="7"/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f>+IR15-IQ15</f>
        <v>32.69150000000002</v>
      </c>
      <c r="IT15" s="7"/>
      <c r="IU15" s="7"/>
      <c r="IV15" s="7"/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f>+IR16-IQ16</f>
        <v>415.2257999999997</v>
      </c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1" ref="IA17:ID18">+HZ17-HY17</f>
        <v>0</v>
      </c>
      <c r="IB17" s="22">
        <f t="shared" si="1"/>
        <v>0</v>
      </c>
      <c r="IC17" s="22">
        <f t="shared" si="1"/>
        <v>0</v>
      </c>
      <c r="ID17" s="22">
        <f t="shared" si="1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>
        <f>+IR17-IQ17</f>
        <v>0</v>
      </c>
      <c r="IT17" s="7"/>
      <c r="IU17" s="7"/>
      <c r="IV17" s="7"/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1"/>
        <v>0</v>
      </c>
      <c r="IB18" s="22">
        <f t="shared" si="1"/>
        <v>0</v>
      </c>
      <c r="IC18" s="22">
        <f t="shared" si="1"/>
        <v>0</v>
      </c>
      <c r="ID18" s="22">
        <f t="shared" si="1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>
        <f>+IR18-IQ18</f>
        <v>0</v>
      </c>
      <c r="IT18" s="7"/>
      <c r="IU18" s="7"/>
      <c r="IV18" s="7"/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f>+IR19-IQ19</f>
        <v>-1038.741899999999</v>
      </c>
      <c r="IT19" s="7"/>
      <c r="IU19" s="7"/>
      <c r="IV19" s="7"/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f>+IR20-IQ20</f>
        <v>-846.6787000000004</v>
      </c>
      <c r="IT20" s="7"/>
      <c r="IU20" s="7"/>
      <c r="IV20" s="7"/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2" ref="GZ21:IO21">SUM(GZ10:GZ20)</f>
        <v>37046.41935483871</v>
      </c>
      <c r="HA21" s="58">
        <f t="shared" si="2"/>
        <v>38917.833333333336</v>
      </c>
      <c r="HB21" s="58">
        <f t="shared" si="2"/>
        <v>40376.67741935483</v>
      </c>
      <c r="HC21" s="58">
        <f t="shared" si="2"/>
        <v>40304.81813548387</v>
      </c>
      <c r="HD21" s="58">
        <f t="shared" si="2"/>
        <v>39630.700586666666</v>
      </c>
      <c r="HE21" s="58">
        <f t="shared" si="2"/>
        <v>40747.288187096776</v>
      </c>
      <c r="HF21" s="58">
        <f t="shared" si="2"/>
        <v>40887.81561333334</v>
      </c>
      <c r="HG21" s="58">
        <f t="shared" si="2"/>
        <v>40614.20481290323</v>
      </c>
      <c r="HH21" s="58">
        <f t="shared" si="2"/>
        <v>35172.056016129034</v>
      </c>
      <c r="HI21" s="58">
        <f t="shared" si="2"/>
        <v>37586.60229285715</v>
      </c>
      <c r="HJ21" s="58">
        <f t="shared" si="2"/>
        <v>31870.902703225805</v>
      </c>
      <c r="HK21" s="58">
        <f t="shared" si="2"/>
        <v>33878.20953</v>
      </c>
      <c r="HL21" s="58">
        <f t="shared" si="2"/>
        <v>36577.938200000004</v>
      </c>
      <c r="HM21" s="58">
        <f t="shared" si="2"/>
        <v>35779.8208</v>
      </c>
      <c r="HN21" s="58">
        <f t="shared" si="2"/>
        <v>38922.5127</v>
      </c>
      <c r="HO21" s="58">
        <f t="shared" si="2"/>
        <v>38843.3514</v>
      </c>
      <c r="HP21" s="58">
        <f t="shared" si="2"/>
        <v>39898.763900000005</v>
      </c>
      <c r="HQ21" s="58">
        <f t="shared" si="2"/>
        <v>39499.4528</v>
      </c>
      <c r="HR21" s="58">
        <f t="shared" si="2"/>
        <v>33026.1572</v>
      </c>
      <c r="HS21" s="58">
        <f t="shared" si="2"/>
        <v>37476.6933</v>
      </c>
      <c r="HT21" s="58">
        <f t="shared" si="2"/>
        <v>39465.099</v>
      </c>
      <c r="HU21" s="58">
        <f t="shared" si="2"/>
        <v>39591.9774</v>
      </c>
      <c r="HV21" s="58">
        <f t="shared" si="2"/>
        <v>37832.9492</v>
      </c>
      <c r="HW21" s="58">
        <f t="shared" si="2"/>
        <v>37660.1127</v>
      </c>
      <c r="HX21" s="58">
        <f t="shared" si="2"/>
        <v>37771.5308</v>
      </c>
      <c r="HY21" s="58">
        <f t="shared" si="2"/>
        <v>37787.186</v>
      </c>
      <c r="HZ21" s="58">
        <f t="shared" si="2"/>
        <v>38438.9475</v>
      </c>
      <c r="IA21" s="58">
        <f t="shared" si="2"/>
        <v>39583</v>
      </c>
      <c r="IB21" s="58">
        <f t="shared" si="2"/>
        <v>40077.501599999996</v>
      </c>
      <c r="IC21" s="58">
        <f t="shared" si="2"/>
        <v>39304.283200000005</v>
      </c>
      <c r="ID21" s="58">
        <f t="shared" si="2"/>
        <v>40984.72</v>
      </c>
      <c r="IE21" s="58">
        <f t="shared" si="2"/>
        <v>39732.291</v>
      </c>
      <c r="IF21" s="58">
        <f t="shared" si="2"/>
        <v>39296.207500000004</v>
      </c>
      <c r="IG21" s="58">
        <f t="shared" si="2"/>
        <v>39492.8535</v>
      </c>
      <c r="IH21" s="58">
        <f t="shared" si="2"/>
        <v>39455.2997</v>
      </c>
      <c r="II21" s="58">
        <f t="shared" si="2"/>
        <v>39924.6838</v>
      </c>
      <c r="IJ21" s="58">
        <f t="shared" si="2"/>
        <v>40127.023700000005</v>
      </c>
      <c r="IK21" s="58">
        <f t="shared" si="2"/>
        <v>42520.0597</v>
      </c>
      <c r="IL21" s="58">
        <f t="shared" si="2"/>
        <v>44509.89260000001</v>
      </c>
      <c r="IM21" s="58">
        <f t="shared" si="2"/>
        <v>46844.820999999996</v>
      </c>
      <c r="IN21" s="58">
        <f t="shared" si="2"/>
        <v>46574</v>
      </c>
      <c r="IO21" s="58">
        <f t="shared" si="2"/>
        <v>48954.1847</v>
      </c>
      <c r="IP21" s="58">
        <f>SUM(IP10:IP20)</f>
        <v>44600.9163</v>
      </c>
      <c r="IQ21" s="58">
        <f>SUM(IQ10:IQ20)</f>
        <v>48004.14109999999</v>
      </c>
      <c r="IR21" s="58">
        <f>SUM(IR10:IR20)</f>
        <v>46618.1293</v>
      </c>
      <c r="IS21" s="58">
        <f>+IR21-IQ21</f>
        <v>-1386.011799999993</v>
      </c>
      <c r="IT21" s="7"/>
      <c r="IU21" s="7"/>
      <c r="IV21" s="7"/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f>+IR22-IQ22</f>
        <v>-1223.9243000000006</v>
      </c>
      <c r="IT22" s="7"/>
      <c r="IU22" s="7"/>
      <c r="IV22" s="7"/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3" ref="HA23:IB23">SUM(HA22)</f>
        <v>8090.4</v>
      </c>
      <c r="HB23" s="64">
        <f t="shared" si="3"/>
        <v>8421.516129032258</v>
      </c>
      <c r="HC23" s="64">
        <f t="shared" si="3"/>
        <v>7914.095167741935</v>
      </c>
      <c r="HD23" s="64">
        <f t="shared" si="3"/>
        <v>8128.594926666667</v>
      </c>
      <c r="HE23" s="64">
        <f t="shared" si="3"/>
        <v>8450.081458064516</v>
      </c>
      <c r="HF23" s="64">
        <f t="shared" si="3"/>
        <v>7918.932036666666</v>
      </c>
      <c r="HG23" s="64">
        <f t="shared" si="3"/>
        <v>7486.577448387097</v>
      </c>
      <c r="HH23" s="64">
        <f t="shared" si="3"/>
        <v>5948.690741935484</v>
      </c>
      <c r="HI23" s="64">
        <f t="shared" si="3"/>
        <v>4574.804971428572</v>
      </c>
      <c r="HJ23" s="64">
        <f t="shared" si="3"/>
        <v>4521.062177419354</v>
      </c>
      <c r="HK23" s="64">
        <f t="shared" si="3"/>
        <v>4695.936753333333</v>
      </c>
      <c r="HL23" s="64">
        <f t="shared" si="3"/>
        <v>5924.3766</v>
      </c>
      <c r="HM23" s="64">
        <f t="shared" si="3"/>
        <v>8710.2556</v>
      </c>
      <c r="HN23" s="64">
        <f t="shared" si="3"/>
        <v>7470.2543</v>
      </c>
      <c r="HO23" s="64">
        <f t="shared" si="3"/>
        <v>8013.8079</v>
      </c>
      <c r="HP23" s="64">
        <f t="shared" si="3"/>
        <v>8718.1853</v>
      </c>
      <c r="HQ23" s="64">
        <f t="shared" si="3"/>
        <v>8322.1543</v>
      </c>
      <c r="HR23" s="64">
        <f t="shared" si="3"/>
        <v>8925.2838</v>
      </c>
      <c r="HS23" s="64">
        <f t="shared" si="3"/>
        <v>9005.8518</v>
      </c>
      <c r="HT23" s="64">
        <f t="shared" si="3"/>
        <v>5154.9306</v>
      </c>
      <c r="HU23" s="64">
        <f t="shared" si="3"/>
        <v>6588.0828</v>
      </c>
      <c r="HV23" s="64">
        <f t="shared" si="3"/>
        <v>4221.7119</v>
      </c>
      <c r="HW23" s="64">
        <f t="shared" si="3"/>
        <v>4032.127</v>
      </c>
      <c r="HX23" s="64">
        <f t="shared" si="3"/>
        <v>5861.0674</v>
      </c>
      <c r="HY23" s="64">
        <f t="shared" si="3"/>
        <v>4898.6884</v>
      </c>
      <c r="HZ23" s="64">
        <f t="shared" si="3"/>
        <v>11487.1906</v>
      </c>
      <c r="IA23" s="64">
        <f t="shared" si="3"/>
        <v>10064</v>
      </c>
      <c r="IB23" s="64">
        <f t="shared" si="3"/>
        <v>10584.2179</v>
      </c>
      <c r="IC23" s="64">
        <f aca="true" t="shared" si="4" ref="IC23:IH23">SUM(IC22)</f>
        <v>7737.77</v>
      </c>
      <c r="ID23" s="64">
        <f t="shared" si="4"/>
        <v>8709.81</v>
      </c>
      <c r="IE23" s="64">
        <f t="shared" si="4"/>
        <v>9108.6085</v>
      </c>
      <c r="IF23" s="64">
        <f t="shared" si="4"/>
        <v>7682.4683</v>
      </c>
      <c r="IG23" s="64">
        <f t="shared" si="4"/>
        <v>7748.6259</v>
      </c>
      <c r="IH23" s="64">
        <f t="shared" si="4"/>
        <v>6677.3166</v>
      </c>
      <c r="II23" s="64">
        <f aca="true" t="shared" si="5" ref="II23:IO23">SUM(II22)</f>
        <v>6181.055</v>
      </c>
      <c r="IJ23" s="64">
        <f t="shared" si="5"/>
        <v>10062.106</v>
      </c>
      <c r="IK23" s="64">
        <f t="shared" si="5"/>
        <v>9478.5548</v>
      </c>
      <c r="IL23" s="64">
        <f t="shared" si="5"/>
        <v>8980.779</v>
      </c>
      <c r="IM23" s="64">
        <f t="shared" si="5"/>
        <v>8631.2379</v>
      </c>
      <c r="IN23" s="64">
        <f t="shared" si="5"/>
        <v>6568</v>
      </c>
      <c r="IO23" s="64">
        <f t="shared" si="5"/>
        <v>7236.9241</v>
      </c>
      <c r="IP23" s="64">
        <f>SUM(IP22)</f>
        <v>7316.3261</v>
      </c>
      <c r="IQ23" s="64">
        <f>SUM(IQ22)</f>
        <v>6394.7124</v>
      </c>
      <c r="IR23" s="64">
        <f>SUM(IR22)</f>
        <v>5170.7881</v>
      </c>
      <c r="IS23" s="64">
        <f>+IR23-IQ23</f>
        <v>-1223.9243000000006</v>
      </c>
      <c r="IT23" s="7"/>
      <c r="IU23" s="7"/>
      <c r="IV23" s="7"/>
    </row>
    <row r="24" spans="1:256" s="13" customFormat="1" ht="20.25" customHeight="1" thickBot="1" thickTop="1">
      <c r="A24" s="65" t="s">
        <v>46</v>
      </c>
      <c r="B24" s="66" t="s">
        <v>34</v>
      </c>
      <c r="C24" s="101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f aca="true" t="shared" si="6" ref="IS24:IS33">+IR24-IQ24</f>
        <v>-14565.540500000003</v>
      </c>
      <c r="IT24" s="7"/>
      <c r="IU24" s="7"/>
      <c r="IV24" s="7"/>
    </row>
    <row r="25" spans="1:256" s="13" customFormat="1" ht="20.25" customHeight="1" thickBot="1" thickTop="1">
      <c r="A25" s="65"/>
      <c r="B25" s="66"/>
      <c r="C25" s="101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f t="shared" si="6"/>
        <v>-14114.659600000014</v>
      </c>
      <c r="IT25" s="7"/>
      <c r="IU25" s="7"/>
      <c r="IV25" s="7"/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7" ref="IA26:ID28">+HZ26-HY26</f>
        <v>0</v>
      </c>
      <c r="IB26" s="22">
        <f t="shared" si="7"/>
        <v>0</v>
      </c>
      <c r="IC26" s="22">
        <f t="shared" si="7"/>
        <v>0</v>
      </c>
      <c r="ID26" s="22">
        <f t="shared" si="7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>
        <f t="shared" si="6"/>
        <v>0</v>
      </c>
      <c r="IT26" s="7"/>
      <c r="IU26" s="7"/>
      <c r="IV26" s="7"/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7"/>
        <v>0</v>
      </c>
      <c r="IB27" s="22">
        <f t="shared" si="7"/>
        <v>0</v>
      </c>
      <c r="IC27" s="22">
        <f t="shared" si="7"/>
        <v>0</v>
      </c>
      <c r="ID27" s="22">
        <f t="shared" si="7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>
        <f t="shared" si="6"/>
        <v>0</v>
      </c>
      <c r="IT27" s="7"/>
      <c r="IU27" s="7"/>
      <c r="IV27" s="7"/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7"/>
        <v>0</v>
      </c>
      <c r="IB28" s="22">
        <f t="shared" si="7"/>
        <v>0</v>
      </c>
      <c r="IC28" s="22">
        <f t="shared" si="7"/>
        <v>0</v>
      </c>
      <c r="ID28" s="22">
        <f t="shared" si="7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>
        <f t="shared" si="6"/>
        <v>0</v>
      </c>
      <c r="IT28" s="7"/>
      <c r="IU28" s="7"/>
      <c r="IV28" s="7"/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f t="shared" si="6"/>
        <v>-3157.8306999999913</v>
      </c>
      <c r="IT29" s="7"/>
      <c r="IU29" s="7"/>
      <c r="IV29" s="7"/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f t="shared" si="6"/>
        <v>2269.6931</v>
      </c>
      <c r="IT30" s="7"/>
      <c r="IU30" s="7"/>
      <c r="IV30" s="7"/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8" ref="HA31:HP31">SUM(HA24:HA30)</f>
        <v>1279080.7333333332</v>
      </c>
      <c r="HB31" s="37">
        <f t="shared" si="8"/>
        <v>1463573.8064516129</v>
      </c>
      <c r="HC31" s="37">
        <f t="shared" si="8"/>
        <v>1419885.6112870967</v>
      </c>
      <c r="HD31" s="37">
        <f t="shared" si="8"/>
        <v>1343240.7573366666</v>
      </c>
      <c r="HE31" s="37">
        <f t="shared" si="8"/>
        <v>1350899.0626903225</v>
      </c>
      <c r="HF31" s="37">
        <f t="shared" si="8"/>
        <v>1485461.9383733333</v>
      </c>
      <c r="HG31" s="37">
        <f t="shared" si="8"/>
        <v>1397600.9965064519</v>
      </c>
      <c r="HH31" s="37">
        <f t="shared" si="8"/>
        <v>1182393.776616129</v>
      </c>
      <c r="HI31" s="37">
        <f t="shared" si="8"/>
        <v>1135430.5655892857</v>
      </c>
      <c r="HJ31" s="37">
        <f t="shared" si="8"/>
        <v>1168383.2364064516</v>
      </c>
      <c r="HK31" s="37">
        <f t="shared" si="8"/>
        <v>1104519.56044</v>
      </c>
      <c r="HL31" s="37">
        <f t="shared" si="8"/>
        <v>1118021.3246</v>
      </c>
      <c r="HM31" s="37">
        <f t="shared" si="8"/>
        <v>1218706.8143000002</v>
      </c>
      <c r="HN31" s="37">
        <f t="shared" si="8"/>
        <v>1114348.2186</v>
      </c>
      <c r="HO31" s="37">
        <f t="shared" si="8"/>
        <v>1323992.3793000001</v>
      </c>
      <c r="HP31" s="37">
        <f t="shared" si="8"/>
        <v>1224778.7414</v>
      </c>
      <c r="HQ31" s="37">
        <f aca="true" t="shared" si="9" ref="HQ31:HZ31">SUM(HQ24:HQ30)</f>
        <v>1296637.6916</v>
      </c>
      <c r="HR31" s="37">
        <f t="shared" si="9"/>
        <v>1335627.6753</v>
      </c>
      <c r="HS31" s="37">
        <f t="shared" si="9"/>
        <v>1274447.4008</v>
      </c>
      <c r="HT31" s="37">
        <f t="shared" si="9"/>
        <v>1094706.3521</v>
      </c>
      <c r="HU31" s="37">
        <f t="shared" si="9"/>
        <v>803119.2884000001</v>
      </c>
      <c r="HV31" s="37">
        <f t="shared" si="9"/>
        <v>1121306.6672999999</v>
      </c>
      <c r="HW31" s="37">
        <f t="shared" si="9"/>
        <v>1176387.1489000001</v>
      </c>
      <c r="HX31" s="37">
        <f t="shared" si="9"/>
        <v>1252105.4546</v>
      </c>
      <c r="HY31" s="37">
        <f t="shared" si="9"/>
        <v>1360798.7161</v>
      </c>
      <c r="HZ31" s="37">
        <f t="shared" si="9"/>
        <v>1250803.0694</v>
      </c>
      <c r="IA31" s="37">
        <f aca="true" t="shared" si="10" ref="IA31:IG31">SUM(IA24:IA30)</f>
        <v>904221</v>
      </c>
      <c r="IB31" s="37">
        <f t="shared" si="10"/>
        <v>1381906.5193</v>
      </c>
      <c r="IC31" s="37">
        <f t="shared" si="10"/>
        <v>1158600.5705</v>
      </c>
      <c r="ID31" s="37">
        <f t="shared" si="10"/>
        <v>1325189.4339</v>
      </c>
      <c r="IE31" s="37">
        <f t="shared" si="10"/>
        <v>1363240.0697</v>
      </c>
      <c r="IF31" s="37">
        <f t="shared" si="10"/>
        <v>1268967.9425</v>
      </c>
      <c r="IG31" s="37">
        <f t="shared" si="10"/>
        <v>1216917.8742999998</v>
      </c>
      <c r="IH31" s="37">
        <f aca="true" t="shared" si="11" ref="IH31:IM31">SUM(IH24:IH30)</f>
        <v>1148593.0918</v>
      </c>
      <c r="II31" s="37">
        <f t="shared" si="11"/>
        <v>1072980.0314000002</v>
      </c>
      <c r="IJ31" s="37">
        <f t="shared" si="11"/>
        <v>1035582.2769000002</v>
      </c>
      <c r="IK31" s="37">
        <f t="shared" si="11"/>
        <v>1069342.2167</v>
      </c>
      <c r="IL31" s="37">
        <f t="shared" si="11"/>
        <v>1287092.5625</v>
      </c>
      <c r="IM31" s="37">
        <f t="shared" si="11"/>
        <v>1453667.759</v>
      </c>
      <c r="IN31" s="37">
        <f>SUM(IN24:IN30)</f>
        <v>1502819</v>
      </c>
      <c r="IO31" s="37">
        <f>SUM(IO24:IO30)</f>
        <v>1363260.5221</v>
      </c>
      <c r="IP31" s="37">
        <f>SUM(IP24:IP30)</f>
        <v>1366452.6982</v>
      </c>
      <c r="IQ31" s="37">
        <f>SUM(IQ24:IQ30)</f>
        <v>1189500.1118</v>
      </c>
      <c r="IR31" s="37">
        <f>SUM(IR24:IR30)</f>
        <v>1159931.7741</v>
      </c>
      <c r="IS31" s="37">
        <f>+IR31-IQ31</f>
        <v>-29568.337700000033</v>
      </c>
      <c r="IT31" s="7"/>
      <c r="IU31" s="7"/>
      <c r="IV31" s="7"/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2" ref="HA33:HL33">SUM(HA21,HA23,HA31)</f>
        <v>1326088.9666666666</v>
      </c>
      <c r="HB33" s="91">
        <f t="shared" si="12"/>
        <v>1512372</v>
      </c>
      <c r="HC33" s="91">
        <f t="shared" si="12"/>
        <v>1468104.5245903225</v>
      </c>
      <c r="HD33" s="91">
        <f t="shared" si="12"/>
        <v>1391000.0528499999</v>
      </c>
      <c r="HE33" s="91">
        <f t="shared" si="12"/>
        <v>1400096.4323354838</v>
      </c>
      <c r="HF33" s="91">
        <f t="shared" si="12"/>
        <v>1534268.6860233333</v>
      </c>
      <c r="HG33" s="91">
        <f t="shared" si="12"/>
        <v>1445701.7787677422</v>
      </c>
      <c r="HH33" s="91">
        <f t="shared" si="12"/>
        <v>1223514.5233741936</v>
      </c>
      <c r="HI33" s="91">
        <f t="shared" si="12"/>
        <v>1177591.9728535714</v>
      </c>
      <c r="HJ33" s="91">
        <f t="shared" si="12"/>
        <v>1204775.2012870968</v>
      </c>
      <c r="HK33" s="91">
        <f t="shared" si="12"/>
        <v>1143093.7067233333</v>
      </c>
      <c r="HL33" s="91">
        <f t="shared" si="12"/>
        <v>1160523.6394</v>
      </c>
      <c r="HM33" s="91">
        <f aca="true" t="shared" si="13" ref="HM33:HZ33">SUM(HM21,HM23,HM31)</f>
        <v>1263196.8907</v>
      </c>
      <c r="HN33" s="91">
        <f t="shared" si="13"/>
        <v>1160740.9856</v>
      </c>
      <c r="HO33" s="91">
        <f t="shared" si="13"/>
        <v>1370849.5386</v>
      </c>
      <c r="HP33" s="91">
        <f t="shared" si="13"/>
        <v>1273395.6905999999</v>
      </c>
      <c r="HQ33" s="91">
        <f t="shared" si="13"/>
        <v>1344459.2987</v>
      </c>
      <c r="HR33" s="91">
        <f t="shared" si="13"/>
        <v>1377579.1163</v>
      </c>
      <c r="HS33" s="91">
        <f t="shared" si="13"/>
        <v>1320929.9459</v>
      </c>
      <c r="HT33" s="91">
        <f t="shared" si="13"/>
        <v>1139326.3817</v>
      </c>
      <c r="HU33" s="91">
        <f t="shared" si="13"/>
        <v>849299.3486000001</v>
      </c>
      <c r="HV33" s="91">
        <f t="shared" si="13"/>
        <v>1163361.3283999998</v>
      </c>
      <c r="HW33" s="91">
        <f t="shared" si="13"/>
        <v>1218079.3886000002</v>
      </c>
      <c r="HX33" s="91">
        <f t="shared" si="13"/>
        <v>1295738.0528</v>
      </c>
      <c r="HY33" s="91">
        <f t="shared" si="13"/>
        <v>1403484.5905000002</v>
      </c>
      <c r="HZ33" s="91">
        <f t="shared" si="13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4" ref="IC33:IH33">+SUM(IC21,IC23,IC31)</f>
        <v>1205642.6236999999</v>
      </c>
      <c r="ID33" s="91">
        <f t="shared" si="14"/>
        <v>1374883.9639</v>
      </c>
      <c r="IE33" s="91">
        <f t="shared" si="14"/>
        <v>1412080.9692000002</v>
      </c>
      <c r="IF33" s="91">
        <f t="shared" si="14"/>
        <v>1315946.6183</v>
      </c>
      <c r="IG33" s="91">
        <f t="shared" si="14"/>
        <v>1264159.3536999999</v>
      </c>
      <c r="IH33" s="91">
        <f t="shared" si="14"/>
        <v>1194725.7081000002</v>
      </c>
      <c r="II33" s="91">
        <f aca="true" t="shared" si="15" ref="II33:IN33">+SUM(II21,II23,II31)</f>
        <v>1119085.7702000001</v>
      </c>
      <c r="IJ33" s="91">
        <f t="shared" si="15"/>
        <v>1085771.4066</v>
      </c>
      <c r="IK33" s="91">
        <f t="shared" si="15"/>
        <v>1121340.8312</v>
      </c>
      <c r="IL33" s="91">
        <f t="shared" si="15"/>
        <v>1340583.2341</v>
      </c>
      <c r="IM33" s="91">
        <f t="shared" si="15"/>
        <v>1509143.8179000001</v>
      </c>
      <c r="IN33" s="91">
        <f t="shared" si="15"/>
        <v>1555961</v>
      </c>
      <c r="IO33" s="91">
        <f>+SUM(IO21,IO23,IO31)</f>
        <v>1419451.6309</v>
      </c>
      <c r="IP33" s="91">
        <f>+SUM(IP21,IP23,IP31)</f>
        <v>1418369.9406</v>
      </c>
      <c r="IQ33" s="91">
        <f>+SUM(IQ21,IQ23,IQ31)</f>
        <v>1243898.9653</v>
      </c>
      <c r="IR33" s="91">
        <f>+SUM(IR21,IR23,IR31)</f>
        <v>1211720.6915</v>
      </c>
      <c r="IS33" s="91">
        <f>+IR33-IQ33</f>
        <v>-32178.273800000083</v>
      </c>
      <c r="IT33" s="7"/>
      <c r="IU33" s="7"/>
      <c r="IV33" s="7"/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2.7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2.7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2.7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2.7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2.7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BO63" s="18"/>
    </row>
    <row r="64" spans="3:70" ht="12.7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2.7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1">
    <mergeCell ref="FX8:GI8"/>
    <mergeCell ref="C5:IS5"/>
    <mergeCell ref="C4:IS4"/>
    <mergeCell ref="C3:IS3"/>
    <mergeCell ref="IF8:IQ8"/>
    <mergeCell ref="C24:C25"/>
    <mergeCell ref="GJ8:GU8"/>
    <mergeCell ref="C8:D8"/>
    <mergeCell ref="HF8:HG8"/>
    <mergeCell ref="HH8:HS8"/>
    <mergeCell ref="HT8:IE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5" r:id="rId2"/>
  <headerFooter alignWithMargins="0">
    <oddFooter>&amp;L&amp;"Arial,Cursiva"Fuente: Perupetro S.A.</oddFooter>
  </headerFooter>
  <rowBreaks count="1" manualBreakCount="1">
    <brk id="23" min="2" max="252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2019-12-18T14:39:30Z</cp:lastPrinted>
  <dcterms:created xsi:type="dcterms:W3CDTF">1997-07-01T22:48:52Z</dcterms:created>
  <dcterms:modified xsi:type="dcterms:W3CDTF">2020-02-25T23:24:53Z</dcterms:modified>
  <cp:category/>
  <cp:version/>
  <cp:contentType/>
  <cp:contentStatus/>
</cp:coreProperties>
</file>